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131" windowWidth="11820" windowHeight="68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<sst xmlns="http://schemas.openxmlformats.org/spreadsheetml/2006/main" count="121" uniqueCount="53">
  <si>
    <t xml:space="preserve">           Nbre d'encans:</t>
  </si>
  <si>
    <t>MOYENNE PONDÉRÉE</t>
  </si>
  <si>
    <t>DATE</t>
  </si>
  <si>
    <t>ENDROIT</t>
  </si>
  <si>
    <t>TÊTES</t>
  </si>
  <si>
    <t>400 et -</t>
  </si>
  <si>
    <t>401-500</t>
  </si>
  <si>
    <t>501-600</t>
  </si>
  <si>
    <t>601-700</t>
  </si>
  <si>
    <t>701-800</t>
  </si>
  <si>
    <t>801-900</t>
  </si>
  <si>
    <t xml:space="preserve">   901et +</t>
  </si>
  <si>
    <t xml:space="preserve"> 601-700</t>
  </si>
  <si>
    <t xml:space="preserve">     801-900</t>
  </si>
  <si>
    <t xml:space="preserve">    900 et +</t>
  </si>
  <si>
    <t>( Nbre de têtes)</t>
  </si>
  <si>
    <t xml:space="preserve">     PRIX MOYEN HIVER 2000 (22)</t>
  </si>
  <si>
    <t xml:space="preserve">     PRIX MOYEN AUTOMNE 1999 (59)</t>
  </si>
  <si>
    <t xml:space="preserve">   900 et +</t>
  </si>
  <si>
    <t xml:space="preserve">  N.B. : On exclut les animaux de basse qualité</t>
  </si>
  <si>
    <t>MÂLES</t>
  </si>
  <si>
    <t>FEMELLES</t>
  </si>
  <si>
    <t xml:space="preserve">     PRIX MOYEN AUTOMNE 2000 ( 59 )</t>
  </si>
  <si>
    <t xml:space="preserve">     PRIX MOYEN HIVER 2001 (23)</t>
  </si>
  <si>
    <t>LA GUADELOUPE</t>
  </si>
  <si>
    <t xml:space="preserve">     PRIX MOYEN AUTOMNE 2001 ( 60 )</t>
  </si>
  <si>
    <t>SAWYERVILLE</t>
  </si>
  <si>
    <t xml:space="preserve">     DIFFÉRENCE</t>
  </si>
  <si>
    <t>ST-ISIDORE</t>
  </si>
  <si>
    <t xml:space="preserve">     PRIX MOYEN AUTOMNE 2002 ( 55 )</t>
  </si>
  <si>
    <t xml:space="preserve">     PRIX MOYEN HIVER 2002 ( 24 )</t>
  </si>
  <si>
    <t>source: Rapport quotidien encans spécialisées, FPBQ, www.bovin.qc.ca,     G1, G2, M1, M2</t>
  </si>
  <si>
    <t>(24)</t>
  </si>
  <si>
    <t xml:space="preserve">          Têtes vendues  sur un  total  de 28 950 têtes:</t>
  </si>
  <si>
    <t xml:space="preserve">     PRIX MOYEN HIVER 2003 ( 27 )</t>
  </si>
  <si>
    <t xml:space="preserve">     PRIX MOYEN AUTOMNE 2003 (56)</t>
  </si>
  <si>
    <t xml:space="preserve">     PRIX MOYENS HIVER 2003</t>
  </si>
  <si>
    <t xml:space="preserve">    PRIX  MOYENS HIVER 2004</t>
  </si>
  <si>
    <t>c: \ veaux d'embouche hiver 2004.xls</t>
  </si>
  <si>
    <t>Guy Beauregard, agronome</t>
  </si>
  <si>
    <t>MAPAQ, Direction régionale du Centre-du-Québec</t>
  </si>
  <si>
    <t>GATINEAU</t>
  </si>
  <si>
    <t>Encan annulé</t>
  </si>
  <si>
    <t>PRINCEVILLE</t>
  </si>
  <si>
    <t xml:space="preserve">     MOYENNE  HIVER 2004</t>
  </si>
  <si>
    <t>COMPARAISON AVEC LES ENCANS PRÉCÉDENTS</t>
  </si>
  <si>
    <r>
      <t xml:space="preserve">     PRIX MOYENS </t>
    </r>
    <r>
      <rPr>
        <b/>
        <sz val="11"/>
        <rFont val="Arial"/>
        <family val="2"/>
      </rPr>
      <t>AUTOMNE 2003</t>
    </r>
    <r>
      <rPr>
        <sz val="11"/>
        <rFont val="Arial"/>
        <family val="2"/>
      </rPr>
      <t xml:space="preserve"> </t>
    </r>
  </si>
  <si>
    <t>(56)</t>
  </si>
  <si>
    <t>BIC</t>
  </si>
  <si>
    <t>M</t>
  </si>
  <si>
    <t>LAC-À-LA-CROIX</t>
  </si>
  <si>
    <t>Nicolet, 10 mai 2004</t>
  </si>
  <si>
    <t>sur 27: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</si>
</sst>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0.0%"/>
    <numFmt numFmtId="174" formatCode="0.000"/>
    <numFmt numFmtId="175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3" fontId="1" fillId="0" borderId="0" xfId="19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9" fontId="1" fillId="0" borderId="0" xfId="19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172" fontId="0" fillId="0" borderId="0" xfId="0" applyNumberFormat="1" applyAlignment="1">
      <alignment horizontal="center"/>
    </xf>
    <xf numFmtId="14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73" fontId="1" fillId="0" borderId="0" xfId="19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 quotePrefix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72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17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R79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16.7109375" style="0" customWidth="1"/>
    <col min="3" max="3" width="8.140625" style="0" customWidth="1"/>
    <col min="4" max="4" width="2.8515625" style="0" customWidth="1"/>
    <col min="5" max="5" width="6.28125" style="0" customWidth="1"/>
    <col min="6" max="6" width="2.8515625" style="0" customWidth="1"/>
    <col min="7" max="7" width="7.00390625" style="0" customWidth="1"/>
    <col min="8" max="8" width="2.8515625" style="0" customWidth="1"/>
    <col min="9" max="9" width="7.7109375" style="0" customWidth="1"/>
    <col min="10" max="10" width="2.8515625" style="0" customWidth="1"/>
    <col min="11" max="11" width="6.28125" style="0" customWidth="1"/>
    <col min="12" max="12" width="2.8515625" style="0" customWidth="1"/>
    <col min="13" max="13" width="6.28125" style="0" customWidth="1"/>
    <col min="14" max="14" width="2.8515625" style="0" customWidth="1"/>
    <col min="15" max="15" width="6.28125" style="0" customWidth="1"/>
    <col min="16" max="16" width="2.8515625" style="0" customWidth="1"/>
    <col min="17" max="17" width="6.28125" style="0" customWidth="1"/>
    <col min="18" max="18" width="2.8515625" style="0" customWidth="1"/>
    <col min="19" max="19" width="6.28125" style="0" customWidth="1"/>
    <col min="20" max="20" width="3.8515625" style="0" customWidth="1"/>
    <col min="21" max="21" width="6.140625" style="0" customWidth="1"/>
    <col min="22" max="22" width="3.8515625" style="0" customWidth="1"/>
    <col min="23" max="23" width="6.28125" style="0" customWidth="1"/>
    <col min="24" max="24" width="3.8515625" style="0" customWidth="1"/>
    <col min="25" max="25" width="6.28125" style="0" customWidth="1"/>
    <col min="26" max="26" width="3.8515625" style="0" customWidth="1"/>
    <col min="27" max="27" width="6.28125" style="0" customWidth="1"/>
    <col min="28" max="28" width="3.8515625" style="0" customWidth="1"/>
    <col min="29" max="29" width="6.28125" style="0" customWidth="1"/>
    <col min="30" max="30" width="3.8515625" style="0" customWidth="1"/>
    <col min="31" max="31" width="6.28125" style="0" customWidth="1"/>
  </cols>
  <sheetData>
    <row r="1" spans="1:9" ht="20.25" customHeight="1">
      <c r="A1" t="s">
        <v>0</v>
      </c>
      <c r="C1" s="2" t="s">
        <v>52</v>
      </c>
      <c r="G1" s="26">
        <f>COUNTA(C6:C33)</f>
        <v>27</v>
      </c>
      <c r="I1" s="34">
        <f>G1/27</f>
        <v>1</v>
      </c>
    </row>
    <row r="2" spans="1:9" ht="13.5" customHeight="1">
      <c r="A2" s="10" t="s">
        <v>33</v>
      </c>
      <c r="G2" s="26">
        <f>SUM(C6:C33)</f>
        <v>21633</v>
      </c>
      <c r="I2" s="34">
        <f>G2/28950</f>
        <v>0.7472538860103627</v>
      </c>
    </row>
    <row r="3" spans="2:22" ht="12.75">
      <c r="B3" s="12"/>
      <c r="C3" s="9"/>
      <c r="E3" s="21" t="s">
        <v>20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V3" t="s">
        <v>21</v>
      </c>
    </row>
    <row r="4" spans="9:31" ht="15.75" customHeight="1">
      <c r="I4" t="s">
        <v>1</v>
      </c>
      <c r="R4" s="21" t="s">
        <v>1</v>
      </c>
      <c r="S4" s="21"/>
      <c r="T4" s="21"/>
      <c r="U4" s="21"/>
      <c r="V4" s="21"/>
      <c r="W4" s="21"/>
      <c r="X4" s="21"/>
      <c r="Y4" s="21"/>
      <c r="Z4" s="21"/>
      <c r="AA4" s="21"/>
      <c r="AB4" s="11"/>
      <c r="AC4" s="11"/>
      <c r="AD4" s="11"/>
      <c r="AE4" s="11"/>
    </row>
    <row r="5" spans="1:31" ht="12.75">
      <c r="A5" s="4" t="s">
        <v>2</v>
      </c>
      <c r="B5" s="3" t="s">
        <v>3</v>
      </c>
      <c r="C5" s="4" t="s">
        <v>4</v>
      </c>
      <c r="D5" s="5"/>
      <c r="E5" s="4" t="s">
        <v>5</v>
      </c>
      <c r="F5" s="5"/>
      <c r="G5" s="4" t="s">
        <v>6</v>
      </c>
      <c r="H5" s="5"/>
      <c r="I5" s="4" t="s">
        <v>7</v>
      </c>
      <c r="J5" s="5"/>
      <c r="K5" s="4" t="s">
        <v>8</v>
      </c>
      <c r="L5" s="5"/>
      <c r="M5" s="4" t="s">
        <v>9</v>
      </c>
      <c r="N5" s="5"/>
      <c r="O5" s="16" t="s">
        <v>10</v>
      </c>
      <c r="P5" s="11" t="s">
        <v>11</v>
      </c>
      <c r="R5" s="14"/>
      <c r="S5" s="16" t="s">
        <v>5</v>
      </c>
      <c r="T5" s="5"/>
      <c r="U5" s="4" t="s">
        <v>6</v>
      </c>
      <c r="V5" s="5"/>
      <c r="W5" s="4" t="s">
        <v>7</v>
      </c>
      <c r="X5" s="5"/>
      <c r="Y5" s="4" t="s">
        <v>12</v>
      </c>
      <c r="Z5" s="5"/>
      <c r="AA5" s="17" t="s">
        <v>9</v>
      </c>
      <c r="AB5" s="20" t="s">
        <v>13</v>
      </c>
      <c r="AC5" s="11"/>
      <c r="AD5" s="11" t="s">
        <v>14</v>
      </c>
      <c r="AE5" s="11"/>
    </row>
    <row r="6" spans="1:31" ht="12.75">
      <c r="A6" s="27">
        <v>38007</v>
      </c>
      <c r="B6" s="29" t="s">
        <v>24</v>
      </c>
      <c r="C6" s="18">
        <v>683</v>
      </c>
      <c r="D6" s="15"/>
      <c r="E6" s="38">
        <v>101.83</v>
      </c>
      <c r="F6" s="39"/>
      <c r="G6" s="38">
        <v>104.14</v>
      </c>
      <c r="H6" s="39"/>
      <c r="I6" s="38">
        <v>103.96</v>
      </c>
      <c r="J6" s="39"/>
      <c r="K6" s="38">
        <v>96.86</v>
      </c>
      <c r="L6" s="39"/>
      <c r="M6" s="29">
        <v>93.2</v>
      </c>
      <c r="N6" s="39"/>
      <c r="O6" s="40">
        <v>88.58</v>
      </c>
      <c r="P6" s="41"/>
      <c r="Q6" s="22">
        <v>80</v>
      </c>
      <c r="R6" s="14"/>
      <c r="S6" s="40">
        <v>91.6</v>
      </c>
      <c r="T6" s="39"/>
      <c r="U6" s="38">
        <v>90.28</v>
      </c>
      <c r="V6" s="39"/>
      <c r="W6" s="38">
        <v>85.02</v>
      </c>
      <c r="X6" s="39"/>
      <c r="Y6" s="38">
        <v>86.68</v>
      </c>
      <c r="Z6" s="39"/>
      <c r="AA6" s="38">
        <v>85.06</v>
      </c>
      <c r="AB6" s="29"/>
      <c r="AC6" s="38">
        <v>80</v>
      </c>
      <c r="AD6" s="29"/>
      <c r="AE6" s="38"/>
    </row>
    <row r="7" spans="1:31" ht="12.75">
      <c r="A7" s="27">
        <v>38008</v>
      </c>
      <c r="B7" s="28" t="s">
        <v>26</v>
      </c>
      <c r="C7" s="18">
        <v>893</v>
      </c>
      <c r="D7" s="15"/>
      <c r="E7" s="38">
        <v>100.27</v>
      </c>
      <c r="F7" s="39"/>
      <c r="G7" s="38">
        <v>109.75</v>
      </c>
      <c r="H7" s="39"/>
      <c r="I7" s="38">
        <v>108.18</v>
      </c>
      <c r="J7" s="39"/>
      <c r="K7" s="38">
        <v>101.29</v>
      </c>
      <c r="L7" s="39"/>
      <c r="M7" s="29">
        <v>94.82</v>
      </c>
      <c r="N7" s="39"/>
      <c r="O7" s="40">
        <v>93.15</v>
      </c>
      <c r="Q7" s="22">
        <v>83.25</v>
      </c>
      <c r="R7" s="14"/>
      <c r="S7" s="40">
        <v>88</v>
      </c>
      <c r="T7" s="39"/>
      <c r="U7" s="38">
        <v>94.3</v>
      </c>
      <c r="V7" s="39"/>
      <c r="W7" s="38">
        <v>86.77</v>
      </c>
      <c r="X7" s="39"/>
      <c r="Y7" s="38">
        <v>87.88</v>
      </c>
      <c r="Z7" s="39"/>
      <c r="AA7" s="38">
        <v>86.24</v>
      </c>
      <c r="AB7" s="29"/>
      <c r="AC7" s="38">
        <v>83.14</v>
      </c>
      <c r="AE7" s="38">
        <v>76</v>
      </c>
    </row>
    <row r="8" spans="1:31" ht="12.75">
      <c r="A8" s="27">
        <v>38009</v>
      </c>
      <c r="B8" s="28" t="s">
        <v>28</v>
      </c>
      <c r="C8" s="18">
        <v>1215</v>
      </c>
      <c r="D8" s="15"/>
      <c r="E8" s="38">
        <v>106.5</v>
      </c>
      <c r="F8" s="39"/>
      <c r="G8" s="38">
        <v>110.84</v>
      </c>
      <c r="H8" s="39"/>
      <c r="I8" s="38">
        <v>110.59</v>
      </c>
      <c r="K8" s="38">
        <v>104.08</v>
      </c>
      <c r="M8" s="29">
        <v>94.46</v>
      </c>
      <c r="N8" s="39"/>
      <c r="O8" s="40">
        <v>87.64</v>
      </c>
      <c r="P8" s="41"/>
      <c r="Q8" s="22">
        <v>83.27</v>
      </c>
      <c r="R8" s="14"/>
      <c r="S8" s="40">
        <v>90.5</v>
      </c>
      <c r="T8" s="39"/>
      <c r="U8" s="38">
        <v>93.12</v>
      </c>
      <c r="V8" s="39"/>
      <c r="W8" s="38">
        <v>87.23</v>
      </c>
      <c r="X8" s="39"/>
      <c r="Y8" s="38">
        <v>83.17</v>
      </c>
      <c r="Z8" s="39"/>
      <c r="AA8" s="38">
        <v>81.49</v>
      </c>
      <c r="AB8" s="29"/>
      <c r="AC8" s="38">
        <v>79.93</v>
      </c>
      <c r="AD8" s="29"/>
      <c r="AE8" s="38">
        <v>75.38</v>
      </c>
    </row>
    <row r="9" spans="1:31" ht="12.75">
      <c r="A9" s="27">
        <v>38013</v>
      </c>
      <c r="B9" s="28" t="s">
        <v>41</v>
      </c>
      <c r="C9" s="18">
        <v>0</v>
      </c>
      <c r="D9" s="28" t="s">
        <v>42</v>
      </c>
      <c r="E9" s="38"/>
      <c r="F9" s="39"/>
      <c r="G9" s="38"/>
      <c r="H9" s="39"/>
      <c r="I9" s="38"/>
      <c r="J9" s="39"/>
      <c r="K9" s="38"/>
      <c r="L9" s="39"/>
      <c r="M9" s="29"/>
      <c r="N9" s="39"/>
      <c r="O9" s="40"/>
      <c r="P9" s="41"/>
      <c r="Q9" s="22"/>
      <c r="R9" s="14"/>
      <c r="S9" s="40"/>
      <c r="T9" s="39"/>
      <c r="U9" s="38"/>
      <c r="V9" s="39"/>
      <c r="W9" s="38"/>
      <c r="X9" s="39"/>
      <c r="Y9" s="38"/>
      <c r="Z9" s="39"/>
      <c r="AA9" s="38"/>
      <c r="AB9" s="29"/>
      <c r="AC9" s="38"/>
      <c r="AD9" s="29"/>
      <c r="AE9" s="38"/>
    </row>
    <row r="10" spans="1:31" ht="12.75">
      <c r="A10" s="27">
        <v>38015</v>
      </c>
      <c r="B10" s="28" t="s">
        <v>43</v>
      </c>
      <c r="C10" s="18">
        <v>961</v>
      </c>
      <c r="D10" s="15"/>
      <c r="E10" s="38">
        <v>108.7</v>
      </c>
      <c r="F10" s="39"/>
      <c r="G10" s="38">
        <v>108.78</v>
      </c>
      <c r="H10" s="39"/>
      <c r="I10" s="38">
        <v>107.31</v>
      </c>
      <c r="J10" s="39"/>
      <c r="K10" s="38">
        <v>101.5</v>
      </c>
      <c r="L10" s="39"/>
      <c r="M10" s="38">
        <v>90.75</v>
      </c>
      <c r="N10" s="39"/>
      <c r="O10" s="40">
        <v>83.27</v>
      </c>
      <c r="P10" s="41"/>
      <c r="Q10" s="22">
        <v>79.5</v>
      </c>
      <c r="R10" s="14"/>
      <c r="S10" s="40">
        <v>90</v>
      </c>
      <c r="T10" s="39"/>
      <c r="U10" s="38">
        <v>89.8</v>
      </c>
      <c r="V10" s="39"/>
      <c r="W10" s="38">
        <v>82.15</v>
      </c>
      <c r="X10" s="39"/>
      <c r="Y10" s="38">
        <v>81.36</v>
      </c>
      <c r="Z10" s="39"/>
      <c r="AA10" s="38">
        <v>78.54</v>
      </c>
      <c r="AB10" s="29"/>
      <c r="AC10" s="38">
        <v>76.67</v>
      </c>
      <c r="AD10" s="29"/>
      <c r="AE10" s="38">
        <v>70.33</v>
      </c>
    </row>
    <row r="11" spans="1:31" ht="12.75">
      <c r="A11" s="27">
        <v>38016</v>
      </c>
      <c r="B11" s="28" t="s">
        <v>28</v>
      </c>
      <c r="C11" s="18">
        <v>1269</v>
      </c>
      <c r="D11" s="15"/>
      <c r="E11" s="38">
        <v>96.25</v>
      </c>
      <c r="F11" s="39"/>
      <c r="G11" s="38">
        <v>101.63</v>
      </c>
      <c r="H11" s="39"/>
      <c r="I11" s="38">
        <v>96.93</v>
      </c>
      <c r="J11" s="39"/>
      <c r="K11" s="38">
        <v>92.7</v>
      </c>
      <c r="L11" s="39"/>
      <c r="M11" s="38">
        <v>85.73</v>
      </c>
      <c r="N11" s="39"/>
      <c r="O11" s="40">
        <v>81.76</v>
      </c>
      <c r="P11" s="41"/>
      <c r="Q11" s="22">
        <v>74.08</v>
      </c>
      <c r="R11" s="14"/>
      <c r="S11" s="40">
        <v>89</v>
      </c>
      <c r="T11" s="39"/>
      <c r="U11" s="38">
        <v>84.68</v>
      </c>
      <c r="V11" s="39"/>
      <c r="W11" s="38">
        <v>80.17</v>
      </c>
      <c r="X11" s="39"/>
      <c r="Y11" s="38">
        <v>77.53</v>
      </c>
      <c r="Z11" s="39"/>
      <c r="AA11" s="38">
        <v>73.2</v>
      </c>
      <c r="AB11" s="29"/>
      <c r="AC11" s="38">
        <v>68.6</v>
      </c>
      <c r="AD11" s="29"/>
      <c r="AE11" s="38">
        <v>66.38</v>
      </c>
    </row>
    <row r="12" spans="1:31" ht="12.75">
      <c r="A12" s="27">
        <v>38022</v>
      </c>
      <c r="B12" s="28" t="s">
        <v>26</v>
      </c>
      <c r="C12" s="18">
        <v>422</v>
      </c>
      <c r="D12" s="15"/>
      <c r="E12" s="38">
        <v>50</v>
      </c>
      <c r="F12" s="39"/>
      <c r="G12" s="38">
        <v>85.73</v>
      </c>
      <c r="H12" s="39"/>
      <c r="I12" s="38">
        <v>88.27</v>
      </c>
      <c r="J12" s="39"/>
      <c r="K12" s="38">
        <v>84.38</v>
      </c>
      <c r="L12" s="39"/>
      <c r="M12" s="38">
        <v>77.06</v>
      </c>
      <c r="N12" s="39"/>
      <c r="O12" s="40">
        <v>71.67</v>
      </c>
      <c r="P12" s="41"/>
      <c r="Q12" s="22">
        <v>65</v>
      </c>
      <c r="R12" s="14"/>
      <c r="S12" s="40"/>
      <c r="T12" s="39"/>
      <c r="U12" s="38">
        <v>70.83</v>
      </c>
      <c r="V12" s="39"/>
      <c r="W12" s="38">
        <v>73.75</v>
      </c>
      <c r="X12" s="39"/>
      <c r="Y12" s="38">
        <v>71.35</v>
      </c>
      <c r="Z12" s="39"/>
      <c r="AA12" s="38">
        <v>72</v>
      </c>
      <c r="AB12" s="29"/>
      <c r="AC12" s="38">
        <v>64.83</v>
      </c>
      <c r="AD12" s="29"/>
      <c r="AE12" s="38"/>
    </row>
    <row r="13" spans="1:31" ht="12.75">
      <c r="A13" s="27">
        <v>38023</v>
      </c>
      <c r="B13" s="28" t="s">
        <v>43</v>
      </c>
      <c r="C13" s="18">
        <v>727</v>
      </c>
      <c r="D13" s="15"/>
      <c r="E13" s="38">
        <v>60</v>
      </c>
      <c r="F13" s="39"/>
      <c r="G13" s="38">
        <v>79.16</v>
      </c>
      <c r="H13" s="39"/>
      <c r="I13" s="38">
        <v>84.44</v>
      </c>
      <c r="J13" s="39"/>
      <c r="K13" s="38">
        <v>78</v>
      </c>
      <c r="L13" s="39"/>
      <c r="M13" s="38">
        <v>71.46</v>
      </c>
      <c r="N13" s="39"/>
      <c r="O13" s="40">
        <v>66.17</v>
      </c>
      <c r="P13" s="41"/>
      <c r="Q13" s="22">
        <v>60</v>
      </c>
      <c r="R13" s="14"/>
      <c r="S13" s="40">
        <v>63.33</v>
      </c>
      <c r="T13" s="39"/>
      <c r="U13" s="38">
        <v>64.06</v>
      </c>
      <c r="V13" s="39"/>
      <c r="W13" s="38">
        <v>64.26</v>
      </c>
      <c r="X13" s="39"/>
      <c r="Y13" s="38">
        <v>62.38</v>
      </c>
      <c r="Z13" s="39"/>
      <c r="AA13" s="38">
        <v>61.16</v>
      </c>
      <c r="AB13" s="29"/>
      <c r="AC13" s="38">
        <v>59</v>
      </c>
      <c r="AD13" s="29"/>
      <c r="AE13" s="38"/>
    </row>
    <row r="14" spans="1:31" ht="12.75">
      <c r="A14" s="27">
        <v>38029</v>
      </c>
      <c r="B14" s="28" t="s">
        <v>26</v>
      </c>
      <c r="C14" s="18">
        <v>463</v>
      </c>
      <c r="D14" s="15"/>
      <c r="E14" s="38">
        <v>80</v>
      </c>
      <c r="F14" s="39"/>
      <c r="G14" s="38">
        <v>82.67</v>
      </c>
      <c r="H14" s="39"/>
      <c r="I14" s="38">
        <v>82.72</v>
      </c>
      <c r="J14" s="39"/>
      <c r="K14" s="38">
        <v>79.35</v>
      </c>
      <c r="L14" s="39"/>
      <c r="M14" s="38">
        <v>75.38</v>
      </c>
      <c r="N14" s="39"/>
      <c r="O14" s="40">
        <v>70.81</v>
      </c>
      <c r="P14" s="41"/>
      <c r="Q14" s="22">
        <v>66.33</v>
      </c>
      <c r="R14" s="14"/>
      <c r="S14" s="40"/>
      <c r="T14" s="39"/>
      <c r="U14" s="38">
        <v>61.63</v>
      </c>
      <c r="V14" s="39"/>
      <c r="W14" s="38">
        <v>63.32</v>
      </c>
      <c r="X14" s="39"/>
      <c r="Y14" s="38">
        <v>63.33</v>
      </c>
      <c r="Z14" s="39"/>
      <c r="AA14" s="38">
        <v>58.17</v>
      </c>
      <c r="AB14" s="29"/>
      <c r="AC14" s="38">
        <v>57.89</v>
      </c>
      <c r="AD14" s="29"/>
      <c r="AE14" s="38"/>
    </row>
    <row r="15" spans="1:31" ht="12.75">
      <c r="A15" s="27">
        <v>38030</v>
      </c>
      <c r="B15" s="28" t="s">
        <v>28</v>
      </c>
      <c r="C15" s="18">
        <v>826</v>
      </c>
      <c r="D15" s="15"/>
      <c r="E15" s="38">
        <v>70</v>
      </c>
      <c r="F15" s="39"/>
      <c r="G15" s="38">
        <v>87</v>
      </c>
      <c r="H15" s="39"/>
      <c r="I15" s="38">
        <v>87.14</v>
      </c>
      <c r="J15" s="39"/>
      <c r="K15" s="38">
        <v>82.74</v>
      </c>
      <c r="L15" s="39"/>
      <c r="M15" s="38">
        <v>74.78</v>
      </c>
      <c r="N15" s="39"/>
      <c r="O15" s="40">
        <v>76.57</v>
      </c>
      <c r="P15" s="41"/>
      <c r="Q15" s="22">
        <v>69.64</v>
      </c>
      <c r="R15" s="14"/>
      <c r="S15" s="40">
        <v>30</v>
      </c>
      <c r="T15" s="39"/>
      <c r="U15" s="38">
        <v>73.91</v>
      </c>
      <c r="V15" s="39"/>
      <c r="W15" s="38">
        <v>72.63</v>
      </c>
      <c r="X15" s="39"/>
      <c r="Y15" s="38">
        <v>69.03</v>
      </c>
      <c r="Z15" s="39"/>
      <c r="AA15" s="38">
        <v>63.3</v>
      </c>
      <c r="AB15" s="29"/>
      <c r="AC15" s="38">
        <v>61.6</v>
      </c>
      <c r="AD15" s="29"/>
      <c r="AE15" s="38">
        <v>62.43</v>
      </c>
    </row>
    <row r="16" spans="1:31" ht="12.75">
      <c r="A16" s="27">
        <v>38049</v>
      </c>
      <c r="B16" s="28" t="s">
        <v>48</v>
      </c>
      <c r="C16" s="18">
        <v>0</v>
      </c>
      <c r="D16" s="28" t="s">
        <v>42</v>
      </c>
      <c r="E16" s="38"/>
      <c r="F16" s="39"/>
      <c r="G16" s="38"/>
      <c r="H16" s="39"/>
      <c r="I16" s="38"/>
      <c r="J16" s="39"/>
      <c r="K16" s="38"/>
      <c r="L16" s="39"/>
      <c r="M16" s="38"/>
      <c r="N16" s="39"/>
      <c r="O16" s="40"/>
      <c r="P16" s="41"/>
      <c r="Q16" s="22"/>
      <c r="R16" s="14"/>
      <c r="S16" s="40"/>
      <c r="T16" s="39"/>
      <c r="U16" s="38"/>
      <c r="V16" s="39"/>
      <c r="W16" s="38"/>
      <c r="X16" s="39"/>
      <c r="Y16" s="38"/>
      <c r="Z16" s="39"/>
      <c r="AA16" s="38"/>
      <c r="AB16" s="29"/>
      <c r="AC16" s="38"/>
      <c r="AD16" s="29"/>
      <c r="AE16" s="38"/>
    </row>
    <row r="17" spans="1:31" ht="12.75">
      <c r="A17" s="27">
        <v>38050</v>
      </c>
      <c r="B17" s="28" t="s">
        <v>43</v>
      </c>
      <c r="C17" s="18">
        <v>436</v>
      </c>
      <c r="D17" s="15"/>
      <c r="E17" s="38">
        <v>94.71</v>
      </c>
      <c r="F17" s="39"/>
      <c r="G17" s="38">
        <v>106.43</v>
      </c>
      <c r="H17" s="39"/>
      <c r="I17" s="38">
        <v>104.2</v>
      </c>
      <c r="J17" s="39"/>
      <c r="K17" s="38">
        <v>96.55</v>
      </c>
      <c r="L17" s="39"/>
      <c r="M17" s="38">
        <v>87.93</v>
      </c>
      <c r="N17" s="39"/>
      <c r="O17" s="40">
        <v>80.45</v>
      </c>
      <c r="P17" s="41"/>
      <c r="Q17" s="22"/>
      <c r="R17" s="14"/>
      <c r="S17" s="40">
        <v>80</v>
      </c>
      <c r="T17" s="39"/>
      <c r="U17" s="38">
        <v>80.71</v>
      </c>
      <c r="V17" s="39"/>
      <c r="W17" s="38">
        <v>80.19</v>
      </c>
      <c r="X17" s="39"/>
      <c r="Y17" s="38">
        <v>82.49</v>
      </c>
      <c r="Z17" s="39"/>
      <c r="AA17" s="38">
        <v>79.05</v>
      </c>
      <c r="AB17" s="29"/>
      <c r="AC17" s="38">
        <v>76.5</v>
      </c>
      <c r="AD17" s="29"/>
      <c r="AE17" s="38">
        <v>65</v>
      </c>
    </row>
    <row r="18" spans="1:31" ht="12.75">
      <c r="A18" s="27">
        <v>38051</v>
      </c>
      <c r="B18" s="28" t="s">
        <v>28</v>
      </c>
      <c r="C18" s="18">
        <v>770</v>
      </c>
      <c r="D18" s="15"/>
      <c r="E18" s="38">
        <v>107.78</v>
      </c>
      <c r="F18" s="39"/>
      <c r="G18" s="38">
        <v>112.95</v>
      </c>
      <c r="H18" s="39"/>
      <c r="I18" s="38">
        <v>108.91</v>
      </c>
      <c r="J18" s="29"/>
      <c r="K18" s="38">
        <v>101.36</v>
      </c>
      <c r="L18" s="39"/>
      <c r="M18" s="38">
        <v>94.87</v>
      </c>
      <c r="O18" s="40">
        <v>85.14</v>
      </c>
      <c r="P18" s="41"/>
      <c r="Q18" s="22">
        <v>82</v>
      </c>
      <c r="R18" s="14"/>
      <c r="S18" s="40">
        <v>101.64</v>
      </c>
      <c r="U18" s="38">
        <v>103.35</v>
      </c>
      <c r="V18" s="39"/>
      <c r="W18" s="38">
        <v>100.41</v>
      </c>
      <c r="Y18" s="38">
        <v>96.3</v>
      </c>
      <c r="AA18" s="38">
        <v>87.91</v>
      </c>
      <c r="AC18" s="38">
        <v>81.82</v>
      </c>
      <c r="AD18" s="29"/>
      <c r="AE18" s="38"/>
    </row>
    <row r="19" spans="1:31" ht="12.75">
      <c r="A19" s="27">
        <v>38064</v>
      </c>
      <c r="B19" s="28" t="s">
        <v>26</v>
      </c>
      <c r="C19" s="18">
        <v>1043</v>
      </c>
      <c r="D19" s="15"/>
      <c r="E19" s="38">
        <v>124.5</v>
      </c>
      <c r="G19" s="38">
        <v>117</v>
      </c>
      <c r="I19" s="38">
        <v>112.71</v>
      </c>
      <c r="K19" s="38">
        <v>102.66</v>
      </c>
      <c r="L19" s="39"/>
      <c r="M19" s="38">
        <v>96.88</v>
      </c>
      <c r="O19" s="40">
        <v>90.24</v>
      </c>
      <c r="P19" s="41"/>
      <c r="Q19" s="22">
        <v>77.13</v>
      </c>
      <c r="R19" s="14"/>
      <c r="S19" s="40">
        <v>97</v>
      </c>
      <c r="T19" s="39"/>
      <c r="U19" s="38">
        <v>107.41</v>
      </c>
      <c r="W19" s="38">
        <v>101.74</v>
      </c>
      <c r="X19" s="29"/>
      <c r="Y19" s="38">
        <v>92.2</v>
      </c>
      <c r="Z19" s="29"/>
      <c r="AA19" s="38">
        <v>87.63</v>
      </c>
      <c r="AB19" s="29"/>
      <c r="AC19" s="38">
        <v>81.33</v>
      </c>
      <c r="AD19" s="29"/>
      <c r="AE19" s="38">
        <v>75</v>
      </c>
    </row>
    <row r="20" spans="1:31" ht="12.75">
      <c r="A20" s="27">
        <v>38065</v>
      </c>
      <c r="B20" s="28" t="s">
        <v>28</v>
      </c>
      <c r="C20" s="18">
        <v>1182</v>
      </c>
      <c r="D20" s="15"/>
      <c r="E20" s="38"/>
      <c r="F20" s="39"/>
      <c r="G20" s="38">
        <v>124.7</v>
      </c>
      <c r="I20" s="38">
        <v>117.16</v>
      </c>
      <c r="K20" s="38">
        <v>106.45</v>
      </c>
      <c r="M20" s="38">
        <v>95.64</v>
      </c>
      <c r="N20" s="29"/>
      <c r="O20" s="40">
        <v>88.91</v>
      </c>
      <c r="P20" s="41"/>
      <c r="Q20" s="22">
        <v>78.41</v>
      </c>
      <c r="R20" s="14"/>
      <c r="S20" s="40">
        <v>108.7</v>
      </c>
      <c r="U20" s="38">
        <v>112.19</v>
      </c>
      <c r="W20" s="38">
        <v>107.48</v>
      </c>
      <c r="Y20" s="38">
        <v>97.94</v>
      </c>
      <c r="AA20" s="38">
        <v>87.04</v>
      </c>
      <c r="AB20" s="29"/>
      <c r="AC20" s="38">
        <v>81.89</v>
      </c>
      <c r="AD20" s="29"/>
      <c r="AE20" s="38">
        <v>76.94</v>
      </c>
    </row>
    <row r="21" spans="1:31" ht="12.75">
      <c r="A21" s="27">
        <v>38084</v>
      </c>
      <c r="B21" s="28" t="s">
        <v>24</v>
      </c>
      <c r="C21" s="18">
        <v>808</v>
      </c>
      <c r="D21" s="15"/>
      <c r="E21" s="38">
        <v>110</v>
      </c>
      <c r="F21" s="39"/>
      <c r="G21" s="38">
        <v>112.19</v>
      </c>
      <c r="H21" s="29"/>
      <c r="I21" s="38">
        <v>121.65</v>
      </c>
      <c r="K21" s="38">
        <v>106.62</v>
      </c>
      <c r="M21" s="38">
        <v>93.05</v>
      </c>
      <c r="N21" s="29"/>
      <c r="O21" s="40">
        <v>88.67</v>
      </c>
      <c r="P21" s="41"/>
      <c r="Q21" s="22">
        <v>80.67</v>
      </c>
      <c r="R21" s="14"/>
      <c r="S21" s="40"/>
      <c r="T21" s="29"/>
      <c r="U21" s="38">
        <v>103.25</v>
      </c>
      <c r="V21" s="29"/>
      <c r="W21" s="38">
        <v>104.58</v>
      </c>
      <c r="X21" s="29"/>
      <c r="Y21" s="38">
        <v>97.87</v>
      </c>
      <c r="Z21" s="29"/>
      <c r="AA21" s="38">
        <v>85.68</v>
      </c>
      <c r="AB21" s="29"/>
      <c r="AC21" s="38">
        <v>78.27</v>
      </c>
      <c r="AD21" s="29"/>
      <c r="AE21" s="38">
        <v>75.33</v>
      </c>
    </row>
    <row r="22" spans="1:31" ht="12.75">
      <c r="A22" s="27">
        <v>38085</v>
      </c>
      <c r="B22" s="28" t="s">
        <v>43</v>
      </c>
      <c r="C22" s="18">
        <v>884</v>
      </c>
      <c r="D22" s="15"/>
      <c r="E22" s="38"/>
      <c r="F22" s="39"/>
      <c r="G22" s="38">
        <v>117.56</v>
      </c>
      <c r="H22" s="29"/>
      <c r="I22" s="38">
        <v>117.87</v>
      </c>
      <c r="J22" s="29"/>
      <c r="K22" s="38">
        <v>107.91</v>
      </c>
      <c r="L22" s="29"/>
      <c r="M22" s="38">
        <v>94.45</v>
      </c>
      <c r="N22" s="29"/>
      <c r="O22" s="40">
        <v>88.59</v>
      </c>
      <c r="P22" s="41"/>
      <c r="Q22" s="22">
        <v>78</v>
      </c>
      <c r="R22" s="14"/>
      <c r="S22" s="40"/>
      <c r="T22" s="29"/>
      <c r="U22" s="38">
        <v>102.32</v>
      </c>
      <c r="V22" s="29"/>
      <c r="W22" s="38">
        <v>101.32</v>
      </c>
      <c r="X22" s="29"/>
      <c r="Y22" s="38">
        <v>95.79</v>
      </c>
      <c r="Z22" s="29"/>
      <c r="AA22" s="38">
        <v>84.79</v>
      </c>
      <c r="AB22" s="29"/>
      <c r="AC22" s="38">
        <v>80</v>
      </c>
      <c r="AD22" s="29"/>
      <c r="AE22" s="38">
        <v>82.2</v>
      </c>
    </row>
    <row r="23" spans="1:31" ht="12.75">
      <c r="A23" s="27">
        <v>38086</v>
      </c>
      <c r="B23" s="28" t="s">
        <v>28</v>
      </c>
      <c r="C23" s="18">
        <v>1044</v>
      </c>
      <c r="D23" s="15"/>
      <c r="E23" s="38">
        <v>77</v>
      </c>
      <c r="F23" s="39"/>
      <c r="G23" s="38">
        <v>118.52</v>
      </c>
      <c r="H23" s="29"/>
      <c r="I23" s="38">
        <v>122.63</v>
      </c>
      <c r="J23" s="29" t="s">
        <v>49</v>
      </c>
      <c r="K23" s="38">
        <v>110.72</v>
      </c>
      <c r="M23" s="38">
        <v>97.35</v>
      </c>
      <c r="O23" s="40">
        <v>88.14</v>
      </c>
      <c r="P23" s="41"/>
      <c r="Q23" s="22">
        <v>82.13</v>
      </c>
      <c r="R23" s="14"/>
      <c r="S23" s="40">
        <v>100</v>
      </c>
      <c r="T23" s="29"/>
      <c r="U23" s="38">
        <v>102.35</v>
      </c>
      <c r="W23" s="29">
        <v>102.41</v>
      </c>
      <c r="X23" s="29"/>
      <c r="Y23" s="38">
        <v>98.37</v>
      </c>
      <c r="AA23" s="38">
        <v>88.74</v>
      </c>
      <c r="AC23" s="38">
        <v>82.9</v>
      </c>
      <c r="AD23" s="29"/>
      <c r="AE23" s="38">
        <v>76.75</v>
      </c>
    </row>
    <row r="24" spans="1:31" ht="12.75">
      <c r="A24" s="27">
        <v>38092</v>
      </c>
      <c r="B24" s="28" t="s">
        <v>26</v>
      </c>
      <c r="C24" s="18">
        <v>1071</v>
      </c>
      <c r="D24" s="15"/>
      <c r="E24" s="38">
        <v>86</v>
      </c>
      <c r="F24" s="39"/>
      <c r="G24" s="38">
        <v>120.14</v>
      </c>
      <c r="H24" s="29"/>
      <c r="I24" s="38">
        <v>119.82</v>
      </c>
      <c r="J24" s="29"/>
      <c r="K24" s="38">
        <v>107.28</v>
      </c>
      <c r="L24" s="29"/>
      <c r="M24" s="38">
        <v>102.05</v>
      </c>
      <c r="N24" s="29"/>
      <c r="O24" s="40">
        <v>94.66</v>
      </c>
      <c r="P24" s="41"/>
      <c r="Q24" s="22">
        <v>81.73</v>
      </c>
      <c r="R24" s="14"/>
      <c r="S24" s="40"/>
      <c r="T24" s="29"/>
      <c r="U24" s="38">
        <v>109.75</v>
      </c>
      <c r="W24" s="29">
        <v>108.48</v>
      </c>
      <c r="X24" s="29"/>
      <c r="Y24" s="38">
        <v>96.95</v>
      </c>
      <c r="AA24" s="38">
        <v>86.83</v>
      </c>
      <c r="AB24" s="29"/>
      <c r="AC24" s="38">
        <v>82.82</v>
      </c>
      <c r="AD24" s="29"/>
      <c r="AE24" s="38">
        <v>75.6</v>
      </c>
    </row>
    <row r="25" spans="1:31" ht="12.75">
      <c r="A25" s="27">
        <v>38093</v>
      </c>
      <c r="B25" s="28" t="s">
        <v>28</v>
      </c>
      <c r="C25" s="18">
        <v>892</v>
      </c>
      <c r="D25" s="15"/>
      <c r="E25" s="38">
        <v>125.33</v>
      </c>
      <c r="F25" s="29" t="s">
        <v>49</v>
      </c>
      <c r="G25" s="38">
        <v>125.13</v>
      </c>
      <c r="H25" s="29" t="s">
        <v>49</v>
      </c>
      <c r="I25" s="38">
        <v>119.91</v>
      </c>
      <c r="J25" s="29"/>
      <c r="K25" s="38">
        <v>109.43</v>
      </c>
      <c r="L25" s="29"/>
      <c r="M25" s="38">
        <v>103.62</v>
      </c>
      <c r="O25" s="40">
        <v>96.92</v>
      </c>
      <c r="Q25" s="22">
        <v>88.38</v>
      </c>
      <c r="R25" s="14"/>
      <c r="S25" s="40">
        <v>113.5</v>
      </c>
      <c r="T25" s="29" t="s">
        <v>49</v>
      </c>
      <c r="U25" s="38">
        <v>112.37</v>
      </c>
      <c r="W25" s="29">
        <v>110.78</v>
      </c>
      <c r="X25" s="29" t="s">
        <v>49</v>
      </c>
      <c r="Y25" s="38">
        <v>98.63</v>
      </c>
      <c r="AA25" s="38">
        <v>90.41</v>
      </c>
      <c r="AB25" s="29"/>
      <c r="AC25" s="38">
        <v>87.59</v>
      </c>
      <c r="AE25" s="38">
        <v>74.75</v>
      </c>
    </row>
    <row r="26" spans="1:31" ht="12.75">
      <c r="A26" s="27">
        <v>38097</v>
      </c>
      <c r="B26" s="28" t="s">
        <v>41</v>
      </c>
      <c r="C26" s="18">
        <v>0</v>
      </c>
      <c r="D26" s="28" t="s">
        <v>42</v>
      </c>
      <c r="E26" s="38"/>
      <c r="F26" s="29"/>
      <c r="G26" s="38"/>
      <c r="H26" s="29"/>
      <c r="I26" s="38"/>
      <c r="J26" s="29"/>
      <c r="K26" s="38"/>
      <c r="L26" s="29"/>
      <c r="M26" s="38"/>
      <c r="N26" s="29"/>
      <c r="O26" s="40"/>
      <c r="P26" s="41"/>
      <c r="Q26" s="22"/>
      <c r="R26" s="14"/>
      <c r="S26" s="40"/>
      <c r="T26" s="29"/>
      <c r="U26" s="38"/>
      <c r="W26" s="29"/>
      <c r="X26" s="29"/>
      <c r="Y26" s="38"/>
      <c r="AA26" s="38"/>
      <c r="AB26" s="29"/>
      <c r="AC26" s="38"/>
      <c r="AD26" s="29"/>
      <c r="AE26" s="38"/>
    </row>
    <row r="27" spans="1:31" ht="12.75">
      <c r="A27" s="27">
        <v>38099</v>
      </c>
      <c r="B27" s="28" t="s">
        <v>50</v>
      </c>
      <c r="C27" s="18">
        <v>0</v>
      </c>
      <c r="D27" s="28" t="s">
        <v>42</v>
      </c>
      <c r="E27" s="38"/>
      <c r="F27" s="29"/>
      <c r="G27" s="38"/>
      <c r="H27" s="29"/>
      <c r="I27" s="38"/>
      <c r="J27" s="29"/>
      <c r="K27" s="38"/>
      <c r="L27" s="29"/>
      <c r="M27" s="38"/>
      <c r="N27" s="29"/>
      <c r="O27" s="40"/>
      <c r="P27" s="41"/>
      <c r="Q27" s="22"/>
      <c r="R27" s="14"/>
      <c r="S27" s="40"/>
      <c r="T27" s="29"/>
      <c r="U27" s="38"/>
      <c r="W27" s="29"/>
      <c r="Y27" s="38"/>
      <c r="AA27" s="38"/>
      <c r="AB27" s="29"/>
      <c r="AC27" s="38"/>
      <c r="AD27" s="29"/>
      <c r="AE27" s="38"/>
    </row>
    <row r="28" spans="1:31" ht="12.75">
      <c r="A28" s="27">
        <v>37004</v>
      </c>
      <c r="B28" s="28" t="s">
        <v>28</v>
      </c>
      <c r="C28" s="18">
        <v>1300</v>
      </c>
      <c r="D28" s="15"/>
      <c r="E28" s="38">
        <v>117</v>
      </c>
      <c r="F28" s="29"/>
      <c r="G28" s="38">
        <v>121.12</v>
      </c>
      <c r="H28" s="29"/>
      <c r="I28" s="38">
        <v>115.21</v>
      </c>
      <c r="J28" s="29"/>
      <c r="K28" s="38">
        <v>111.28</v>
      </c>
      <c r="M28" s="38">
        <v>102.83</v>
      </c>
      <c r="N28" s="29"/>
      <c r="O28" s="40">
        <v>94.68</v>
      </c>
      <c r="P28" s="41"/>
      <c r="Q28" s="22">
        <v>85.57</v>
      </c>
      <c r="R28" s="14"/>
      <c r="S28" s="40"/>
      <c r="T28" s="29"/>
      <c r="U28" s="38">
        <v>114.68</v>
      </c>
      <c r="V28" s="29" t="s">
        <v>49</v>
      </c>
      <c r="W28" s="29">
        <v>109.1</v>
      </c>
      <c r="Y28" s="38">
        <v>103.58</v>
      </c>
      <c r="AA28" s="38">
        <v>94.3</v>
      </c>
      <c r="AC28" s="38">
        <v>86.76</v>
      </c>
      <c r="AE28" s="38">
        <v>80.3</v>
      </c>
    </row>
    <row r="29" spans="1:31" ht="12.75">
      <c r="A29" s="27">
        <v>38101</v>
      </c>
      <c r="B29" s="28" t="s">
        <v>43</v>
      </c>
      <c r="C29" s="18">
        <v>1196</v>
      </c>
      <c r="D29" s="15"/>
      <c r="E29" s="38"/>
      <c r="F29" s="29"/>
      <c r="G29" s="38">
        <v>111.54</v>
      </c>
      <c r="H29" s="29"/>
      <c r="I29" s="38">
        <v>108.23</v>
      </c>
      <c r="J29" s="29"/>
      <c r="K29" s="38">
        <v>106.68</v>
      </c>
      <c r="L29" s="29"/>
      <c r="M29" s="38">
        <v>100.56</v>
      </c>
      <c r="N29" s="29"/>
      <c r="O29" s="40">
        <v>94.66</v>
      </c>
      <c r="P29" s="41"/>
      <c r="Q29" s="22">
        <v>82.86</v>
      </c>
      <c r="R29" s="14"/>
      <c r="S29" s="40">
        <v>107</v>
      </c>
      <c r="T29" s="29"/>
      <c r="U29" s="38">
        <v>100.87</v>
      </c>
      <c r="W29" s="29">
        <v>96.56</v>
      </c>
      <c r="X29" s="29"/>
      <c r="Y29" s="38">
        <v>95.28</v>
      </c>
      <c r="AA29" s="38">
        <v>90.62</v>
      </c>
      <c r="AB29" s="29"/>
      <c r="AC29" s="38">
        <v>82.86</v>
      </c>
      <c r="AD29" s="29"/>
      <c r="AE29" s="38">
        <v>82.33</v>
      </c>
    </row>
    <row r="30" spans="1:31" ht="12.75">
      <c r="A30" s="27">
        <v>38106</v>
      </c>
      <c r="B30" s="28" t="s">
        <v>26</v>
      </c>
      <c r="C30" s="18">
        <v>1370</v>
      </c>
      <c r="D30" s="15"/>
      <c r="E30" s="38"/>
      <c r="F30" s="29"/>
      <c r="G30" s="38">
        <v>115.82</v>
      </c>
      <c r="H30" s="29"/>
      <c r="I30" s="38">
        <v>115.82</v>
      </c>
      <c r="J30" s="29"/>
      <c r="K30" s="38">
        <v>110.57</v>
      </c>
      <c r="L30" s="29"/>
      <c r="M30" s="38">
        <v>100.08</v>
      </c>
      <c r="N30" s="29"/>
      <c r="O30" s="40">
        <v>90.37</v>
      </c>
      <c r="P30" s="41"/>
      <c r="Q30" s="22">
        <v>87.18</v>
      </c>
      <c r="R30" s="14"/>
      <c r="S30" s="40"/>
      <c r="T30" s="29"/>
      <c r="U30" s="38">
        <v>103.11</v>
      </c>
      <c r="W30" s="38">
        <v>98.95</v>
      </c>
      <c r="X30" s="29"/>
      <c r="Y30" s="38">
        <v>96.97</v>
      </c>
      <c r="AA30" s="38">
        <v>89.52</v>
      </c>
      <c r="AB30" s="29"/>
      <c r="AC30" s="38">
        <v>85.87</v>
      </c>
      <c r="AD30" s="29"/>
      <c r="AE30" s="38">
        <v>78.8</v>
      </c>
    </row>
    <row r="31" spans="1:31" ht="12.75">
      <c r="A31" s="27">
        <v>38107</v>
      </c>
      <c r="B31" s="28" t="s">
        <v>28</v>
      </c>
      <c r="C31" s="18">
        <v>1175</v>
      </c>
      <c r="D31" s="15"/>
      <c r="E31" s="38">
        <v>115</v>
      </c>
      <c r="F31" s="29"/>
      <c r="G31" s="38">
        <v>118.73</v>
      </c>
      <c r="H31" s="29"/>
      <c r="I31" s="38">
        <v>118.1</v>
      </c>
      <c r="J31" s="29"/>
      <c r="K31" s="38">
        <v>116.78</v>
      </c>
      <c r="L31" s="29" t="s">
        <v>49</v>
      </c>
      <c r="M31" s="38">
        <v>108.9</v>
      </c>
      <c r="N31" s="29" t="s">
        <v>49</v>
      </c>
      <c r="O31" s="40">
        <v>100.5</v>
      </c>
      <c r="P31" s="41" t="s">
        <v>49</v>
      </c>
      <c r="Q31" s="22">
        <v>89.47</v>
      </c>
      <c r="R31" s="14"/>
      <c r="S31" s="40">
        <v>105.13</v>
      </c>
      <c r="T31" s="29"/>
      <c r="U31" s="38">
        <v>108.67</v>
      </c>
      <c r="W31" s="29">
        <v>106.28</v>
      </c>
      <c r="X31" s="29"/>
      <c r="Y31" s="38">
        <v>100.2</v>
      </c>
      <c r="AA31" s="38">
        <v>92.48</v>
      </c>
      <c r="AB31" s="29"/>
      <c r="AC31" s="38">
        <v>87</v>
      </c>
      <c r="AD31" s="29"/>
      <c r="AE31" s="38">
        <v>80.69</v>
      </c>
    </row>
    <row r="32" spans="1:31" ht="12.75">
      <c r="A32" s="27">
        <v>38114</v>
      </c>
      <c r="B32" s="28" t="s">
        <v>28</v>
      </c>
      <c r="C32" s="18">
        <v>1003</v>
      </c>
      <c r="D32" s="15"/>
      <c r="E32" s="38">
        <v>117.6</v>
      </c>
      <c r="F32" s="29"/>
      <c r="G32" s="38">
        <v>123.09</v>
      </c>
      <c r="H32" s="29"/>
      <c r="I32" s="38">
        <v>120.26</v>
      </c>
      <c r="J32" s="29"/>
      <c r="K32" s="38">
        <v>115.02</v>
      </c>
      <c r="L32" s="29"/>
      <c r="M32" s="38">
        <v>105.8</v>
      </c>
      <c r="N32" s="29"/>
      <c r="O32" s="40">
        <v>95.28</v>
      </c>
      <c r="P32" s="41"/>
      <c r="Q32" s="22">
        <v>87.85</v>
      </c>
      <c r="R32" s="14"/>
      <c r="S32" s="40">
        <v>109.67</v>
      </c>
      <c r="T32" s="29"/>
      <c r="U32" s="38">
        <v>113.8</v>
      </c>
      <c r="W32" s="29">
        <v>110.38</v>
      </c>
      <c r="X32" s="29"/>
      <c r="Y32" s="38">
        <v>107.87</v>
      </c>
      <c r="Z32" s="41" t="s">
        <v>49</v>
      </c>
      <c r="AA32" s="38">
        <v>94.92</v>
      </c>
      <c r="AB32" s="41" t="s">
        <v>49</v>
      </c>
      <c r="AC32" s="38">
        <v>91</v>
      </c>
      <c r="AD32" s="41" t="s">
        <v>49</v>
      </c>
      <c r="AE32" s="38">
        <v>86.44</v>
      </c>
    </row>
    <row r="33" spans="1:19" ht="6" customHeight="1">
      <c r="A33" s="23"/>
      <c r="B33" s="10"/>
      <c r="H33" s="2"/>
      <c r="I33" s="22"/>
      <c r="K33" s="6"/>
      <c r="O33" s="33"/>
      <c r="P33" s="8"/>
      <c r="Q33" s="2"/>
      <c r="R33" s="13"/>
      <c r="S33" s="8"/>
    </row>
    <row r="34" spans="1:70" ht="14.25">
      <c r="A34" s="20" t="s">
        <v>44</v>
      </c>
      <c r="C34" s="19">
        <f>SUM(C6:C33)</f>
        <v>21633</v>
      </c>
      <c r="D34" s="6"/>
      <c r="E34" s="30">
        <f>AVERAGE(E6:E33)</f>
        <v>97.28789473684209</v>
      </c>
      <c r="F34" s="19"/>
      <c r="G34" s="30">
        <f>AVERAGE(G6:G33)</f>
        <v>109.3313043478261</v>
      </c>
      <c r="H34" s="30"/>
      <c r="I34" s="30">
        <f>AVERAGE(I6:I33)</f>
        <v>108.34869565217396</v>
      </c>
      <c r="J34" s="30"/>
      <c r="K34" s="30">
        <f>AVERAGE(K6:K33)</f>
        <v>101.31347826086959</v>
      </c>
      <c r="L34" s="30"/>
      <c r="M34" s="30">
        <f>AVERAGE(M6:M33)</f>
        <v>93.11521739130436</v>
      </c>
      <c r="N34" s="30"/>
      <c r="O34" s="30">
        <f>AVERAGE(O6:O33)</f>
        <v>86.81869565217391</v>
      </c>
      <c r="P34" s="30"/>
      <c r="Q34" s="31">
        <f>AVERAGE(Q6:Q33)</f>
        <v>79.20227272727271</v>
      </c>
      <c r="R34" s="32"/>
      <c r="S34" s="30">
        <f>AVERAGE(S6:S33)</f>
        <v>91.56687500000001</v>
      </c>
      <c r="T34" s="30"/>
      <c r="U34" s="30">
        <f>AVERAGE(U6:U33)</f>
        <v>95.54086956521739</v>
      </c>
      <c r="V34" s="30"/>
      <c r="W34" s="30">
        <f>AVERAGE(W6:W33)</f>
        <v>92.78086956521737</v>
      </c>
      <c r="X34" s="30"/>
      <c r="Y34" s="30">
        <f>AVERAGE(Y6:Y33)</f>
        <v>88.83260869565218</v>
      </c>
      <c r="Z34" s="30"/>
      <c r="AA34" s="30">
        <f>AVERAGE(AA6:AA33)</f>
        <v>82.56869565217391</v>
      </c>
      <c r="AB34" s="30"/>
      <c r="AC34" s="30">
        <f>AVERAGE(AC6:AC33)</f>
        <v>78.18565217391304</v>
      </c>
      <c r="AD34" s="30"/>
      <c r="AE34" s="30">
        <f>AVERAGE(AE6:AE33)</f>
        <v>75.59166666666667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1:70" ht="14.25">
      <c r="A35" s="20"/>
      <c r="B35" s="24" t="s">
        <v>15</v>
      </c>
      <c r="C35" s="19"/>
      <c r="D35" s="6"/>
      <c r="E35" s="30"/>
      <c r="F35" s="1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</row>
    <row r="36" spans="1:70" ht="14.25">
      <c r="A36" s="15" t="s">
        <v>35</v>
      </c>
      <c r="C36" s="19"/>
      <c r="E36">
        <v>131.3</v>
      </c>
      <c r="G36" s="6">
        <v>131</v>
      </c>
      <c r="I36">
        <v>125.6</v>
      </c>
      <c r="K36">
        <v>120.3</v>
      </c>
      <c r="M36" s="6">
        <v>114</v>
      </c>
      <c r="O36" s="8">
        <v>106.3</v>
      </c>
      <c r="P36" s="8"/>
      <c r="Q36">
        <v>96.5</v>
      </c>
      <c r="R36" s="13"/>
      <c r="S36" s="8">
        <v>115.7</v>
      </c>
      <c r="U36">
        <v>114.3</v>
      </c>
      <c r="W36">
        <v>109.7</v>
      </c>
      <c r="Y36">
        <v>104.6</v>
      </c>
      <c r="AA36">
        <v>99.5</v>
      </c>
      <c r="AC36" s="6">
        <v>94.1</v>
      </c>
      <c r="AE36">
        <v>86.6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1:70" ht="14.25">
      <c r="A37" s="1" t="s">
        <v>34</v>
      </c>
      <c r="C37" s="19"/>
      <c r="E37">
        <v>142.4</v>
      </c>
      <c r="G37">
        <v>149.1</v>
      </c>
      <c r="I37">
        <v>145.7</v>
      </c>
      <c r="K37">
        <v>134.9</v>
      </c>
      <c r="M37" s="6">
        <v>125.6</v>
      </c>
      <c r="O37" s="8">
        <v>117.1</v>
      </c>
      <c r="P37" s="8"/>
      <c r="Q37">
        <v>106.4</v>
      </c>
      <c r="R37" s="13"/>
      <c r="S37" s="7">
        <v>130</v>
      </c>
      <c r="U37" s="6">
        <v>129</v>
      </c>
      <c r="W37">
        <v>125.8</v>
      </c>
      <c r="Y37">
        <v>118.7</v>
      </c>
      <c r="AA37">
        <v>113.6</v>
      </c>
      <c r="AC37" s="6">
        <v>108.2</v>
      </c>
      <c r="AE37">
        <v>99.3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</row>
    <row r="38" spans="1:70" ht="14.25">
      <c r="A38" s="1" t="s">
        <v>29</v>
      </c>
      <c r="B38" s="24"/>
      <c r="C38" s="19"/>
      <c r="D38" s="6"/>
      <c r="E38" s="30">
        <v>135.6</v>
      </c>
      <c r="F38" s="19"/>
      <c r="G38" s="30">
        <v>134.1</v>
      </c>
      <c r="H38" s="30"/>
      <c r="I38" s="30">
        <v>128.8</v>
      </c>
      <c r="J38" s="30"/>
      <c r="K38" s="30">
        <v>124.7</v>
      </c>
      <c r="L38" s="30"/>
      <c r="M38" s="30">
        <v>119.9</v>
      </c>
      <c r="N38" s="30"/>
      <c r="O38" s="30">
        <v>111.8</v>
      </c>
      <c r="P38" s="30"/>
      <c r="Q38" s="31">
        <v>103</v>
      </c>
      <c r="R38" s="32"/>
      <c r="S38" s="30">
        <v>117.9</v>
      </c>
      <c r="T38" s="30"/>
      <c r="U38" s="30">
        <v>117.6</v>
      </c>
      <c r="V38" s="30"/>
      <c r="W38" s="30">
        <v>113.6</v>
      </c>
      <c r="X38" s="30"/>
      <c r="Y38" s="30">
        <v>109.6</v>
      </c>
      <c r="Z38" s="30"/>
      <c r="AA38" s="30">
        <v>105.9</v>
      </c>
      <c r="AB38" s="30"/>
      <c r="AC38" s="30">
        <v>101.7</v>
      </c>
      <c r="AD38" s="30"/>
      <c r="AE38" s="30">
        <v>96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</row>
    <row r="39" spans="1:70" ht="14.25">
      <c r="A39" s="1" t="s">
        <v>30</v>
      </c>
      <c r="B39" s="24"/>
      <c r="C39" s="19"/>
      <c r="D39" s="6"/>
      <c r="E39" s="30">
        <v>160.2</v>
      </c>
      <c r="F39" s="19"/>
      <c r="G39" s="30">
        <v>160.1</v>
      </c>
      <c r="H39" s="30"/>
      <c r="I39" s="30">
        <v>152.7</v>
      </c>
      <c r="J39" s="30"/>
      <c r="K39" s="30">
        <v>138.2</v>
      </c>
      <c r="L39" s="30"/>
      <c r="M39" s="30">
        <v>130.2</v>
      </c>
      <c r="N39" s="30"/>
      <c r="O39" s="30">
        <v>121.6</v>
      </c>
      <c r="P39" s="30"/>
      <c r="Q39" s="31">
        <v>110.5</v>
      </c>
      <c r="R39" s="32"/>
      <c r="S39" s="30">
        <v>144.8</v>
      </c>
      <c r="T39" s="30"/>
      <c r="U39" s="30">
        <v>144.9</v>
      </c>
      <c r="V39" s="30"/>
      <c r="W39" s="30">
        <v>137.2</v>
      </c>
      <c r="X39" s="30"/>
      <c r="Y39" s="30">
        <v>127.6</v>
      </c>
      <c r="Z39" s="30"/>
      <c r="AA39" s="30">
        <v>120.7</v>
      </c>
      <c r="AB39" s="30"/>
      <c r="AC39" s="30">
        <v>113</v>
      </c>
      <c r="AD39" s="30"/>
      <c r="AE39" s="30">
        <v>101.3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</row>
    <row r="40" spans="1:31" ht="12.75" customHeight="1">
      <c r="A40" s="1" t="s">
        <v>25</v>
      </c>
      <c r="E40">
        <v>169.3</v>
      </c>
      <c r="G40">
        <v>166.5</v>
      </c>
      <c r="I40">
        <v>156.6</v>
      </c>
      <c r="K40">
        <v>146.3</v>
      </c>
      <c r="M40">
        <v>137.4</v>
      </c>
      <c r="O40" s="8">
        <v>126.9</v>
      </c>
      <c r="P40" s="8"/>
      <c r="Q40">
        <v>114.9</v>
      </c>
      <c r="R40" s="13"/>
      <c r="S40" s="8">
        <v>146.2</v>
      </c>
      <c r="U40">
        <v>145.2</v>
      </c>
      <c r="W40">
        <v>137.7</v>
      </c>
      <c r="Y40">
        <v>129.6</v>
      </c>
      <c r="AA40">
        <v>123.3</v>
      </c>
      <c r="AC40">
        <v>117.8</v>
      </c>
      <c r="AE40">
        <v>113.1</v>
      </c>
    </row>
    <row r="41" spans="1:31" ht="12.75" customHeight="1">
      <c r="A41" s="15" t="s">
        <v>23</v>
      </c>
      <c r="E41">
        <v>173.5</v>
      </c>
      <c r="G41">
        <v>178.6</v>
      </c>
      <c r="I41">
        <v>167.4</v>
      </c>
      <c r="K41">
        <v>153.2</v>
      </c>
      <c r="M41">
        <v>140.7</v>
      </c>
      <c r="O41" s="8">
        <v>129.4</v>
      </c>
      <c r="P41" s="8"/>
      <c r="Q41">
        <v>120.7</v>
      </c>
      <c r="R41" s="13"/>
      <c r="S41" s="8">
        <v>154.6</v>
      </c>
      <c r="U41">
        <v>155.1</v>
      </c>
      <c r="W41">
        <v>146.2</v>
      </c>
      <c r="Y41">
        <v>136.7</v>
      </c>
      <c r="AA41">
        <v>129.4</v>
      </c>
      <c r="AC41">
        <v>119.3</v>
      </c>
      <c r="AE41">
        <v>108.5</v>
      </c>
    </row>
    <row r="42" spans="1:31" ht="15.75" customHeight="1">
      <c r="A42" s="1" t="s">
        <v>22</v>
      </c>
      <c r="E42">
        <v>174.9</v>
      </c>
      <c r="G42">
        <v>169.5</v>
      </c>
      <c r="I42">
        <v>156.8</v>
      </c>
      <c r="K42">
        <v>147.5</v>
      </c>
      <c r="M42">
        <v>136.1</v>
      </c>
      <c r="O42" s="8">
        <v>124.2</v>
      </c>
      <c r="P42" s="8"/>
      <c r="Q42">
        <v>114.8</v>
      </c>
      <c r="R42" s="13"/>
      <c r="S42" s="8">
        <v>158.8</v>
      </c>
      <c r="U42">
        <v>152.4</v>
      </c>
      <c r="W42">
        <v>141.3</v>
      </c>
      <c r="Y42">
        <v>133.21</v>
      </c>
      <c r="AA42">
        <v>125.2</v>
      </c>
      <c r="AC42">
        <v>116.3</v>
      </c>
      <c r="AE42">
        <v>107.3</v>
      </c>
    </row>
    <row r="43" spans="1:31" ht="15" customHeight="1">
      <c r="A43" s="15" t="s">
        <v>16</v>
      </c>
      <c r="E43">
        <v>175.2</v>
      </c>
      <c r="G43">
        <v>164.4</v>
      </c>
      <c r="I43">
        <v>153.4</v>
      </c>
      <c r="K43">
        <v>139.2</v>
      </c>
      <c r="M43">
        <v>128.8</v>
      </c>
      <c r="O43" s="7">
        <v>118</v>
      </c>
      <c r="P43" s="8"/>
      <c r="Q43">
        <v>106.5</v>
      </c>
      <c r="R43" s="13"/>
      <c r="S43" s="8">
        <v>150.9</v>
      </c>
      <c r="U43">
        <v>144.2</v>
      </c>
      <c r="W43">
        <v>136.7</v>
      </c>
      <c r="Y43">
        <v>127.4</v>
      </c>
      <c r="AA43">
        <v>118.4</v>
      </c>
      <c r="AC43">
        <v>111.1</v>
      </c>
      <c r="AE43">
        <v>100.6</v>
      </c>
    </row>
    <row r="44" spans="1:31" ht="15.75" customHeight="1">
      <c r="A44" s="15" t="s">
        <v>17</v>
      </c>
      <c r="C44" s="19"/>
      <c r="E44">
        <v>153.9</v>
      </c>
      <c r="G44">
        <v>146.8</v>
      </c>
      <c r="I44">
        <v>137.3</v>
      </c>
      <c r="K44">
        <v>128.8</v>
      </c>
      <c r="M44">
        <v>119.2</v>
      </c>
      <c r="O44" s="8">
        <v>109.4</v>
      </c>
      <c r="P44" s="8"/>
      <c r="Q44">
        <v>101.2</v>
      </c>
      <c r="R44" s="13"/>
      <c r="S44" s="8">
        <v>137.8</v>
      </c>
      <c r="U44">
        <v>133.4</v>
      </c>
      <c r="W44">
        <v>126.5</v>
      </c>
      <c r="Y44">
        <v>119.1</v>
      </c>
      <c r="AA44">
        <v>110.6</v>
      </c>
      <c r="AC44" s="6">
        <v>103</v>
      </c>
      <c r="AE44">
        <v>95.1</v>
      </c>
    </row>
    <row r="45" spans="1:23" ht="9" customHeight="1">
      <c r="A45" s="25"/>
      <c r="E45" s="6"/>
      <c r="G45" s="6"/>
      <c r="I45" s="6"/>
      <c r="O45" s="8"/>
      <c r="P45" s="8"/>
      <c r="R45" s="13"/>
      <c r="S45" s="8"/>
      <c r="U45" s="6"/>
      <c r="W45" s="6"/>
    </row>
    <row r="46" spans="1:31" ht="12.75" customHeight="1">
      <c r="A46" s="25"/>
      <c r="B46" s="28" t="s">
        <v>4</v>
      </c>
      <c r="E46" s="4" t="s">
        <v>5</v>
      </c>
      <c r="F46" s="5"/>
      <c r="G46" s="4" t="s">
        <v>6</v>
      </c>
      <c r="H46" s="5"/>
      <c r="I46" s="4" t="s">
        <v>7</v>
      </c>
      <c r="J46" s="5"/>
      <c r="K46" s="4" t="s">
        <v>8</v>
      </c>
      <c r="L46" s="5"/>
      <c r="M46" s="4" t="s">
        <v>9</v>
      </c>
      <c r="N46" s="5"/>
      <c r="O46" s="16" t="s">
        <v>10</v>
      </c>
      <c r="P46" s="11" t="s">
        <v>11</v>
      </c>
      <c r="R46" s="14"/>
      <c r="S46" s="16" t="s">
        <v>5</v>
      </c>
      <c r="T46" s="5"/>
      <c r="U46" s="4" t="s">
        <v>6</v>
      </c>
      <c r="V46" s="5"/>
      <c r="W46" s="4" t="s">
        <v>7</v>
      </c>
      <c r="X46" s="5"/>
      <c r="Y46" s="4" t="s">
        <v>12</v>
      </c>
      <c r="Z46" s="5"/>
      <c r="AA46" s="17" t="s">
        <v>9</v>
      </c>
      <c r="AB46" s="20" t="s">
        <v>13</v>
      </c>
      <c r="AC46" s="11"/>
      <c r="AD46" s="11" t="s">
        <v>18</v>
      </c>
      <c r="AE46" s="11"/>
    </row>
    <row r="47" ht="9" customHeight="1">
      <c r="A47" s="25"/>
    </row>
    <row r="48" spans="1:14" ht="12.75">
      <c r="A48" s="10" t="s">
        <v>19</v>
      </c>
      <c r="F48" s="1" t="s">
        <v>38</v>
      </c>
      <c r="N48" t="s">
        <v>31</v>
      </c>
    </row>
    <row r="49" ht="12" customHeight="1"/>
    <row r="50" ht="12.75">
      <c r="A50" s="10"/>
    </row>
    <row r="51" spans="1:31" ht="18">
      <c r="A51" s="47" t="s">
        <v>45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</row>
    <row r="52" ht="12.75">
      <c r="A52" s="10"/>
    </row>
    <row r="53" spans="1:31" ht="12.75">
      <c r="A53" s="10"/>
      <c r="E53" s="4" t="s">
        <v>5</v>
      </c>
      <c r="F53" s="5"/>
      <c r="G53" s="4" t="s">
        <v>6</v>
      </c>
      <c r="H53" s="5"/>
      <c r="I53" s="4" t="s">
        <v>7</v>
      </c>
      <c r="J53" s="5"/>
      <c r="K53" s="4" t="s">
        <v>8</v>
      </c>
      <c r="L53" s="5"/>
      <c r="M53" s="4" t="s">
        <v>9</v>
      </c>
      <c r="N53" s="5"/>
      <c r="O53" s="16" t="s">
        <v>10</v>
      </c>
      <c r="P53" s="11" t="s">
        <v>11</v>
      </c>
      <c r="Q53" s="8"/>
      <c r="R53" s="43"/>
      <c r="S53" s="16" t="s">
        <v>5</v>
      </c>
      <c r="T53" s="5"/>
      <c r="U53" s="4" t="s">
        <v>6</v>
      </c>
      <c r="V53" s="5"/>
      <c r="W53" s="4" t="s">
        <v>7</v>
      </c>
      <c r="X53" s="5"/>
      <c r="Y53" s="4" t="s">
        <v>12</v>
      </c>
      <c r="Z53" s="5"/>
      <c r="AA53" s="17" t="s">
        <v>9</v>
      </c>
      <c r="AB53" s="20" t="s">
        <v>13</v>
      </c>
      <c r="AC53" s="11"/>
      <c r="AD53" s="11" t="s">
        <v>18</v>
      </c>
      <c r="AE53" s="11"/>
    </row>
    <row r="54" ht="12.75">
      <c r="A54" s="10"/>
    </row>
    <row r="55" spans="1:31" ht="15.75">
      <c r="A55" s="45" t="s">
        <v>37</v>
      </c>
      <c r="D55" s="6"/>
      <c r="E55" s="30">
        <f>+E34</f>
        <v>97.28789473684209</v>
      </c>
      <c r="F55" s="30"/>
      <c r="G55" s="30">
        <f aca="true" t="shared" si="0" ref="G55:AE55">+G34</f>
        <v>109.3313043478261</v>
      </c>
      <c r="H55" s="30"/>
      <c r="I55" s="30">
        <f t="shared" si="0"/>
        <v>108.34869565217396</v>
      </c>
      <c r="J55" s="30"/>
      <c r="K55" s="30">
        <f t="shared" si="0"/>
        <v>101.31347826086959</v>
      </c>
      <c r="L55" s="30"/>
      <c r="M55" s="30">
        <f t="shared" si="0"/>
        <v>93.11521739130436</v>
      </c>
      <c r="N55" s="30"/>
      <c r="O55" s="30">
        <f t="shared" si="0"/>
        <v>86.81869565217391</v>
      </c>
      <c r="P55" s="30"/>
      <c r="Q55" s="30">
        <f t="shared" si="0"/>
        <v>79.20227272727271</v>
      </c>
      <c r="R55" s="30"/>
      <c r="S55" s="30">
        <f t="shared" si="0"/>
        <v>91.56687500000001</v>
      </c>
      <c r="T55" s="30"/>
      <c r="U55" s="30">
        <f t="shared" si="0"/>
        <v>95.54086956521739</v>
      </c>
      <c r="V55" s="30"/>
      <c r="W55" s="30">
        <f t="shared" si="0"/>
        <v>92.78086956521737</v>
      </c>
      <c r="X55" s="30"/>
      <c r="Y55" s="30">
        <f t="shared" si="0"/>
        <v>88.83260869565218</v>
      </c>
      <c r="Z55" s="30"/>
      <c r="AA55" s="30">
        <f t="shared" si="0"/>
        <v>82.56869565217391</v>
      </c>
      <c r="AB55" s="30"/>
      <c r="AC55" s="30">
        <f t="shared" si="0"/>
        <v>78.18565217391304</v>
      </c>
      <c r="AD55" s="30"/>
      <c r="AE55" s="30">
        <f t="shared" si="0"/>
        <v>75.59166666666667</v>
      </c>
    </row>
    <row r="56" spans="1:3" ht="14.25">
      <c r="A56" s="10"/>
      <c r="C56" s="36"/>
    </row>
    <row r="57" spans="1:31" ht="14.25">
      <c r="A57" s="44" t="s">
        <v>36</v>
      </c>
      <c r="E57">
        <v>142.4</v>
      </c>
      <c r="G57">
        <v>149.1</v>
      </c>
      <c r="I57">
        <v>145.7</v>
      </c>
      <c r="K57">
        <v>134.9</v>
      </c>
      <c r="M57">
        <v>125.6</v>
      </c>
      <c r="O57" s="8">
        <v>117.1</v>
      </c>
      <c r="P57" s="8"/>
      <c r="Q57" s="8">
        <v>106.4</v>
      </c>
      <c r="R57" s="35"/>
      <c r="S57" s="7">
        <v>130</v>
      </c>
      <c r="U57" s="6">
        <v>129</v>
      </c>
      <c r="W57">
        <v>125.8</v>
      </c>
      <c r="Y57">
        <v>118.7</v>
      </c>
      <c r="AA57">
        <v>113.6</v>
      </c>
      <c r="AC57" s="6">
        <v>108.2</v>
      </c>
      <c r="AE57">
        <v>99.3</v>
      </c>
    </row>
    <row r="58" spans="1:19" ht="12.75">
      <c r="A58" s="15"/>
      <c r="C58" s="37" t="s">
        <v>32</v>
      </c>
      <c r="O58" s="8"/>
      <c r="P58" s="8"/>
      <c r="Q58" s="8"/>
      <c r="R58" s="35"/>
      <c r="S58" s="8"/>
    </row>
    <row r="59" spans="1:31" ht="12.75">
      <c r="A59" s="28" t="s">
        <v>27</v>
      </c>
      <c r="E59" s="22">
        <f>E55-E57</f>
        <v>-45.112105263157915</v>
      </c>
      <c r="F59" s="2"/>
      <c r="G59" s="22">
        <f aca="true" t="shared" si="1" ref="G59:AE59">G55-G57</f>
        <v>-39.76869565217389</v>
      </c>
      <c r="H59" s="22"/>
      <c r="I59" s="22">
        <f t="shared" si="1"/>
        <v>-37.35130434782603</v>
      </c>
      <c r="J59" s="22"/>
      <c r="K59" s="22">
        <f t="shared" si="1"/>
        <v>-33.58652173913042</v>
      </c>
      <c r="L59" s="22"/>
      <c r="M59" s="22">
        <f t="shared" si="1"/>
        <v>-32.48478260869564</v>
      </c>
      <c r="N59" s="22"/>
      <c r="O59" s="22">
        <f t="shared" si="1"/>
        <v>-30.28130434782608</v>
      </c>
      <c r="P59" s="22"/>
      <c r="Q59" s="22">
        <f t="shared" si="1"/>
        <v>-27.197727272727292</v>
      </c>
      <c r="R59" s="22"/>
      <c r="S59" s="22">
        <f t="shared" si="1"/>
        <v>-38.43312499999999</v>
      </c>
      <c r="T59" s="22"/>
      <c r="U59" s="22">
        <f t="shared" si="1"/>
        <v>-33.45913043478261</v>
      </c>
      <c r="V59" s="22"/>
      <c r="W59" s="22">
        <f t="shared" si="1"/>
        <v>-33.019130434782625</v>
      </c>
      <c r="X59" s="22"/>
      <c r="Y59" s="22">
        <f t="shared" si="1"/>
        <v>-29.86739130434782</v>
      </c>
      <c r="Z59" s="22"/>
      <c r="AA59" s="22">
        <f t="shared" si="1"/>
        <v>-31.03130434782608</v>
      </c>
      <c r="AB59" s="22"/>
      <c r="AC59" s="22">
        <f t="shared" si="1"/>
        <v>-30.01434782608696</v>
      </c>
      <c r="AD59" s="22"/>
      <c r="AE59" s="22">
        <f t="shared" si="1"/>
        <v>-23.70833333333333</v>
      </c>
    </row>
    <row r="60" spans="1:19" ht="12.75">
      <c r="A60" s="15"/>
      <c r="O60" s="8"/>
      <c r="P60" s="8"/>
      <c r="Q60" s="8"/>
      <c r="R60" s="35"/>
      <c r="S60" s="8"/>
    </row>
    <row r="61" spans="1:19" ht="12.75">
      <c r="A61" s="15"/>
      <c r="O61" s="8"/>
      <c r="P61" s="8"/>
      <c r="Q61" s="8"/>
      <c r="R61" s="35"/>
      <c r="S61" s="8"/>
    </row>
    <row r="62" spans="1:31" ht="15">
      <c r="A62" s="44" t="s">
        <v>46</v>
      </c>
      <c r="E62">
        <v>131.3</v>
      </c>
      <c r="G62" s="6">
        <v>131</v>
      </c>
      <c r="I62">
        <v>125.6</v>
      </c>
      <c r="K62">
        <v>120.3</v>
      </c>
      <c r="M62" s="6">
        <v>114</v>
      </c>
      <c r="O62" s="8">
        <v>106.3</v>
      </c>
      <c r="P62" s="8"/>
      <c r="Q62" s="7">
        <v>96.5</v>
      </c>
      <c r="R62" s="35"/>
      <c r="S62" s="8">
        <v>115.7</v>
      </c>
      <c r="U62">
        <v>114.3</v>
      </c>
      <c r="W62">
        <v>109.7</v>
      </c>
      <c r="Y62">
        <v>104.6</v>
      </c>
      <c r="AA62">
        <v>99.5</v>
      </c>
      <c r="AC62">
        <v>94.1</v>
      </c>
      <c r="AE62" s="6">
        <v>86.6</v>
      </c>
    </row>
    <row r="63" spans="1:19" ht="12.75">
      <c r="A63" s="1"/>
      <c r="C63" s="37" t="s">
        <v>47</v>
      </c>
      <c r="O63" s="8"/>
      <c r="P63" s="8"/>
      <c r="Q63" s="8"/>
      <c r="R63" s="35"/>
      <c r="S63" s="8"/>
    </row>
    <row r="64" spans="1:31" ht="15">
      <c r="A64" s="28" t="s">
        <v>27</v>
      </c>
      <c r="E64" s="22">
        <f>E55-E62</f>
        <v>-34.01210526315792</v>
      </c>
      <c r="F64" s="2"/>
      <c r="G64" s="22">
        <f aca="true" t="shared" si="2" ref="G64:AE64">G55-G62</f>
        <v>-21.668695652173895</v>
      </c>
      <c r="H64" s="22"/>
      <c r="I64" s="46">
        <f t="shared" si="2"/>
        <v>-17.251304347826036</v>
      </c>
      <c r="J64" s="46"/>
      <c r="K64" s="46">
        <f t="shared" si="2"/>
        <v>-18.98652173913041</v>
      </c>
      <c r="L64" s="46"/>
      <c r="M64" s="46">
        <f t="shared" si="2"/>
        <v>-20.884782608695645</v>
      </c>
      <c r="N64" s="22"/>
      <c r="O64" s="22">
        <f>O55-O62</f>
        <v>-19.481304347826082</v>
      </c>
      <c r="P64" s="22"/>
      <c r="Q64" s="22">
        <f t="shared" si="2"/>
        <v>-17.297727272727286</v>
      </c>
      <c r="R64" s="22"/>
      <c r="S64" s="22">
        <f t="shared" si="2"/>
        <v>-24.133124999999993</v>
      </c>
      <c r="T64" s="22"/>
      <c r="U64" s="22">
        <f t="shared" si="2"/>
        <v>-18.759130434782605</v>
      </c>
      <c r="V64" s="22"/>
      <c r="W64" s="42">
        <f t="shared" si="2"/>
        <v>-16.91913043478263</v>
      </c>
      <c r="X64" s="42"/>
      <c r="Y64" s="42">
        <f t="shared" si="2"/>
        <v>-15.76739130434781</v>
      </c>
      <c r="Z64" s="42"/>
      <c r="AA64" s="42">
        <f t="shared" si="2"/>
        <v>-16.931304347826085</v>
      </c>
      <c r="AB64" s="22"/>
      <c r="AC64" s="22">
        <f t="shared" si="2"/>
        <v>-15.914347826086953</v>
      </c>
      <c r="AD64" s="22"/>
      <c r="AE64" s="22">
        <f t="shared" si="2"/>
        <v>-11.008333333333326</v>
      </c>
    </row>
    <row r="65" ht="12.75">
      <c r="A65" s="24"/>
    </row>
    <row r="66" ht="12.75">
      <c r="A66" s="24"/>
    </row>
    <row r="67" ht="12.75">
      <c r="A67" s="24"/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spans="1:31" ht="12.75">
      <c r="A75" s="10" t="s">
        <v>51</v>
      </c>
      <c r="I75" t="s">
        <v>40</v>
      </c>
      <c r="AE75" s="24" t="s">
        <v>39</v>
      </c>
    </row>
    <row r="76" ht="12.75">
      <c r="A76" s="24"/>
    </row>
    <row r="77" ht="12.75">
      <c r="A77" s="24"/>
    </row>
    <row r="78" ht="12.75">
      <c r="A78" s="24"/>
    </row>
    <row r="79" ht="12.75">
      <c r="A79" s="24"/>
    </row>
  </sheetData>
  <mergeCells count="1">
    <mergeCell ref="A51:AE5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5" scale="95" r:id="rId1"/>
  <headerFooter alignWithMargins="0">
    <oddHeader>&amp;C&amp;"Arial,Gras"&amp;14ENCANS VEAUX D'EMBOUCHE HIVER 2004&amp;"Arial,Normal"&amp;10
&amp;R&amp;P</oddHead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Guy Beauregard</cp:lastModifiedBy>
  <cp:lastPrinted>2004-05-10T15:48:05Z</cp:lastPrinted>
  <dcterms:created xsi:type="dcterms:W3CDTF">1998-02-11T13:30:01Z</dcterms:created>
  <dcterms:modified xsi:type="dcterms:W3CDTF">2004-05-10T15:52:54Z</dcterms:modified>
  <cp:category/>
  <cp:version/>
  <cp:contentType/>
  <cp:contentStatus/>
</cp:coreProperties>
</file>